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DD1842-58FE-4BD0-AB61-475A688D36F9}" xr6:coauthVersionLast="47" xr6:coauthVersionMax="47" xr10:uidLastSave="{00000000-0000-0000-0000-000000000000}"/>
  <bookViews>
    <workbookView xWindow="1635" yWindow="3510" windowWidth="27165" windowHeight="11370" activeTab="1" xr2:uid="{00000000-000D-0000-FFFF-FFFF00000000}"/>
  </bookViews>
  <sheets>
    <sheet name="กรอกข้อมูล" sheetId="1" r:id="rId1"/>
    <sheet name="รายงานผล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2" l="1"/>
  <c r="B37" i="2"/>
  <c r="B36" i="2"/>
  <c r="B35" i="2"/>
  <c r="E9" i="2" s="1"/>
  <c r="B33" i="2"/>
  <c r="B31" i="2"/>
  <c r="B29" i="2"/>
  <c r="B28" i="2"/>
  <c r="B27" i="2"/>
  <c r="B21" i="2"/>
  <c r="B17" i="2"/>
  <c r="B13" i="2"/>
  <c r="B5" i="2"/>
  <c r="B4" i="2"/>
  <c r="B3" i="2"/>
  <c r="B1" i="2"/>
  <c r="D50" i="1"/>
  <c r="B39" i="2" s="1"/>
  <c r="D49" i="1"/>
  <c r="B38" i="2" s="1"/>
  <c r="D43" i="1"/>
  <c r="D42" i="1" s="1"/>
  <c r="D41" i="1"/>
  <c r="D40" i="1" s="1"/>
  <c r="D39" i="1"/>
  <c r="D38" i="1" s="1"/>
  <c r="D37" i="1"/>
  <c r="D36" i="1" s="1"/>
  <c r="D29" i="1"/>
  <c r="B26" i="2" s="1"/>
  <c r="D28" i="1"/>
  <c r="D27" i="1"/>
  <c r="D26" i="1"/>
  <c r="D25" i="1"/>
  <c r="B25" i="2" s="1"/>
  <c r="D24" i="1"/>
  <c r="B22" i="2"/>
  <c r="B20" i="2"/>
  <c r="B19" i="2"/>
  <c r="B18" i="2"/>
  <c r="B16" i="2"/>
  <c r="B15" i="2"/>
  <c r="B14" i="2"/>
  <c r="B12" i="2"/>
  <c r="B11" i="2"/>
  <c r="C10" i="1"/>
  <c r="D9" i="1" s="1"/>
  <c r="D45" i="1" l="1"/>
  <c r="B34" i="2" s="1"/>
  <c r="H9" i="2" s="1"/>
  <c r="I9" i="2" s="1"/>
  <c r="D35" i="1"/>
  <c r="B32" i="2" s="1"/>
  <c r="E11" i="2" s="1"/>
  <c r="E12" i="2" s="1"/>
  <c r="D23" i="1"/>
  <c r="B23" i="2" s="1"/>
  <c r="C23" i="2" s="1"/>
  <c r="C26" i="2"/>
  <c r="E7" i="2"/>
  <c r="H7" i="2"/>
  <c r="I7" i="2" s="1"/>
  <c r="C39" i="2"/>
  <c r="H10" i="2"/>
  <c r="I10" i="2" s="1"/>
  <c r="F10" i="2"/>
  <c r="F11" i="2"/>
  <c r="F12" i="2" s="1"/>
  <c r="B9" i="2"/>
  <c r="D8" i="1"/>
  <c r="B8" i="2" s="1"/>
  <c r="B24" i="2"/>
  <c r="F9" i="2"/>
  <c r="C34" i="2" l="1"/>
  <c r="D33" i="1"/>
  <c r="B30" i="2" s="1"/>
  <c r="C30" i="2" s="1"/>
  <c r="G11" i="2"/>
  <c r="G12" i="2" s="1"/>
  <c r="G6" i="2"/>
  <c r="H6" i="2"/>
  <c r="I6" i="2" s="1"/>
  <c r="E5" i="2"/>
  <c r="I5" i="2" s="1"/>
  <c r="C9" i="2"/>
  <c r="C8" i="2"/>
  <c r="H11" i="2"/>
  <c r="H8" i="2" l="1"/>
  <c r="I8" i="2" s="1"/>
  <c r="E8" i="2"/>
  <c r="H12" i="2"/>
  <c r="I11" i="2"/>
</calcChain>
</file>

<file path=xl/sharedStrings.xml><?xml version="1.0" encoding="utf-8"?>
<sst xmlns="http://schemas.openxmlformats.org/spreadsheetml/2006/main" count="153" uniqueCount="92">
  <si>
    <t>คณะวิทยาการจัดการ</t>
  </si>
  <si>
    <t>หลักสูตรปริญญาตรี</t>
  </si>
  <si>
    <t>กลุ่มวิทยาศาสตร์และเทคโนโลยี</t>
  </si>
  <si>
    <t xml:space="preserve">                 </t>
  </si>
  <si>
    <t>หลักสูตรปริญญาโท</t>
  </si>
  <si>
    <t>กลุ่มวิทยาศาสตร์สุขภาพ</t>
  </si>
  <si>
    <t>โปรดเลือกระดับหลักสูตรที่ประเมิน</t>
  </si>
  <si>
    <t>หลักสูตรปริญญาเอก</t>
  </si>
  <si>
    <t>กลุ่มมนุษยศาสตร์และสังคมศาสตร์</t>
  </si>
  <si>
    <r>
      <rPr>
        <b/>
        <sz val="10"/>
        <color rgb="FF0000CC"/>
        <rFont val="Calibri"/>
      </rPr>
      <t xml:space="preserve">โปรดเลือกกลุ่มสาขาของหลักสูตรที่ประเมิน </t>
    </r>
    <r>
      <rPr>
        <b/>
        <sz val="10"/>
        <color rgb="FFFF0000"/>
        <rFont val="Tahoma"/>
      </rPr>
      <t>(กรณีหลักสูตรปริญญาเอก)</t>
    </r>
  </si>
  <si>
    <t xml:space="preserve">                       </t>
  </si>
  <si>
    <t>ประกาศนียบัตรบัณฑิต</t>
  </si>
  <si>
    <t>โปรดระบุชื่อหลักสูตรที่ประเมิน</t>
  </si>
  <si>
    <t xml:space="preserve">บริหารธุรกิจบัณฑิต </t>
  </si>
  <si>
    <t>คณะครุศาสตร์</t>
  </si>
  <si>
    <t>คณะวิทยาศาสตร์และเทคโนโลยี</t>
  </si>
  <si>
    <t>องค์ประกอบ / ตัวบ่งชี้</t>
  </si>
  <si>
    <t>ผลการดำเนินงาน</t>
  </si>
  <si>
    <t>ผลการประเมิน</t>
  </si>
  <si>
    <t>ตามเกณฑ์</t>
  </si>
  <si>
    <t>คณะมนุษยศาสตร์และสังคมศาสตร์</t>
  </si>
  <si>
    <t>คะแนนเฉลี่ย</t>
  </si>
  <si>
    <t xml:space="preserve"> </t>
  </si>
  <si>
    <t>ไม่ผ่านเกณฑ์</t>
  </si>
  <si>
    <t>1 การกำกับมาตรฐาน</t>
  </si>
  <si>
    <t>คำชี้แจง</t>
  </si>
  <si>
    <t>ไม่มี</t>
  </si>
  <si>
    <t>คณะเทคโนโลยีอุตสาหกรรม</t>
  </si>
  <si>
    <t>1.1 การบริหารจัดการหลักสูตรตามเกณฑ์มาตรฐานหลักสูตรที่กำหนด โดย สกอ.</t>
  </si>
  <si>
    <t>z</t>
  </si>
  <si>
    <t>คณะเกษตรและอุตสาหกรรมเกษตร</t>
  </si>
  <si>
    <t>1) จำนวนอาจารย์ประจำหลักสูตร</t>
  </si>
  <si>
    <t>สีฟ้า หมายถึง ให้ป้อนข้อมูล  กรณีไม่มีข้อมูลให้เว้นว่างไว้</t>
  </si>
  <si>
    <t>2) คุณสมบัติของอาจารย์ประจำหลักสูตร</t>
  </si>
  <si>
    <t>3) คุณสมบัติของอาจารย์ผู้รับผิดชอบหลักสูตร</t>
  </si>
  <si>
    <t>สีเขียว หมายถึง การประมวลผล</t>
  </si>
  <si>
    <t>4) คุณสมบัติของอาจารย์ผู้สอน</t>
  </si>
  <si>
    <t>5) คุณสมบัติของอาจารย์ที่ปรึกษาวิทยานิพนธ์หลัก และอาจารย์ที่ปรึกษาการค้นคว้าอิสระ</t>
  </si>
  <si>
    <t>6) คุณสมบัติของอาจารย์ที่ปรึกษาวิทยานิพนธ์ร่วม (ถ้ามี)</t>
  </si>
  <si>
    <t>7) คุณสมบัติของอาจารย์ผู้สอบวิทยานิพนธ์</t>
  </si>
  <si>
    <t>8) การตีพิมพ์เผยแพร่ผลงานของผู้สำเร็จการศึกษา</t>
  </si>
  <si>
    <t>9) ภาระงานอาจารย์ที่ปรึกษาวิทยานิพนธ์ และการค้นคว้าอิสระในระดับบัณฑิตศึกษา</t>
  </si>
  <si>
    <t>10)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</si>
  <si>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11) การปรับปรุงหลักสูตรตามรอบระยะเวลาที่กำหนด</t>
  </si>
  <si>
    <t>12) การดำเนินงานให้เป็นไปตามตัวบ่งชี้ผลการดำเนินงานเพื่อการประกันคุณภาพหลักสูตรและการเรียนการสอนตามกรอบมาตรฐานคุณวุฒิระดับอุดมศึกษาแห่งชาติ</t>
  </si>
  <si>
    <t>2 บัณฑิต</t>
  </si>
  <si>
    <t>2.1 คุณภาพบัณฑิตตามกรอบมาตรฐานคุณวุฒิระดับอุดมศึกษาแห่งชาติ</t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</si>
  <si>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คะแนนประเมินบัณฑิต (ค่าเฉลี่ยไม่เกิน 5.00)</t>
    </r>
  </si>
  <si>
    <t>2.2 การได้งานทำหรือผลงานวิจัยของผู้สำเร็จการศึกษา</t>
  </si>
  <si>
    <r>
      <rPr>
        <sz val="10"/>
        <color rgb="FF0000CC"/>
        <rFont val="Tahoma"/>
      </rPr>
      <t>หลักสูตรปริญญาตรี</t>
    </r>
    <r>
      <rPr>
        <sz val="10"/>
        <color theme="1"/>
        <rFont val="Tahoma"/>
      </rPr>
      <t xml:space="preserve"> : ร้อยละของบัณฑิตปริญญาตรีที่ได้งานทำหรือประกอบอาชีพอิสระภายใน 1 ปี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</si>
  <si>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ร้อยละบัณฑิตปริญญาตรีที่ได้งานหรือประกอบอาชีพอิสระภายใน 1 ปี</t>
    </r>
  </si>
  <si>
    <r>
      <rPr>
        <sz val="10"/>
        <color rgb="FF0000CC"/>
        <rFont val="Tahoma"/>
      </rPr>
      <t>หลักสูตรปริญญาโท</t>
    </r>
    <r>
      <rPr>
        <sz val="10"/>
        <color theme="1"/>
        <rFont val="Tahoma"/>
      </rPr>
      <t xml:space="preserve"> : ผลงานของนักศึกษาและผู้สำเร็จการศึกษาในระดับปริญญาโทที่ได้รับการตีพิมพ์หรือเผยแพร่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</si>
  <si>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ร้อยละของผลงาน ป.โท ที่ได้รับการตีพิมพ์</t>
    </r>
  </si>
  <si>
    <r>
      <rPr>
        <sz val="10"/>
        <color rgb="FF0000CC"/>
        <rFont val="Tahoma"/>
      </rPr>
      <t xml:space="preserve">หลักสูตรปริญญาเอก </t>
    </r>
    <r>
      <rPr>
        <sz val="10"/>
        <color theme="1"/>
        <rFont val="Tahoma"/>
      </rPr>
      <t>: ผลงานของนักศึกษาและผู้สำเร็จการศึกษาในระดับปริญญาเอกที่ได้รับการตีพิมพ์หรือเผยแพร่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</si>
  <si>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ร้อยละของผลงาน ป.เอก ที่ได้รับการตีพิมพ์</t>
    </r>
  </si>
  <si>
    <t>3 นักศึกษา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</si>
  <si>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</si>
  <si>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</si>
  <si>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</si>
  <si>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 อาจารย์</t>
  </si>
  <si>
    <t>4.1 การบริหารและพัฒนาอาจารย์</t>
  </si>
  <si>
    <t>4.2 คุณภาพอาจารย์</t>
  </si>
  <si>
    <r>
      <rPr>
        <sz val="10"/>
        <color rgb="FF0000CC"/>
        <rFont val="Calibri"/>
      </rPr>
      <t xml:space="preserve">หลักสูตรปริญญาตรี โท และเอก </t>
    </r>
    <r>
      <rPr>
        <sz val="10"/>
        <color rgb="FF0000CC"/>
        <rFont val="Tahoma"/>
      </rPr>
      <t>:
ร้อยละของอาจารย์ประจำหลักสูตรที่มีคุณวุฒิปริญญาเอก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</si>
  <si>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ร้อยละของอาจารย์วุฒิ ป.เอก</t>
    </r>
  </si>
  <si>
    <r>
      <rPr>
        <sz val="10"/>
        <color rgb="FF0000CC"/>
        <rFont val="Tahoma"/>
      </rPr>
      <t xml:space="preserve">หลักสูตรปริญญาตรี โท และเอก </t>
    </r>
    <r>
      <rPr>
        <sz val="10"/>
        <color theme="1"/>
        <rFont val="Tahoma"/>
      </rPr>
      <t>:
ร้อยละของอาจารย์ประจำหลักสูตรที่ดำรงตำแหน่งทางวิชาการ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</si>
  <si>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ร้อยละของอาจารย์ที่มีตำแหน่งวิชาการ</t>
    </r>
  </si>
  <si>
    <r>
      <rPr>
        <sz val="10"/>
        <color rgb="FF0000CC"/>
        <rFont val="Tahoma"/>
      </rPr>
      <t>หลักสูตรปริญญาตรี โท และเอก</t>
    </r>
    <r>
      <rPr>
        <sz val="10"/>
        <color theme="1"/>
        <rFont val="Tahoma"/>
      </rPr>
      <t xml:space="preserve"> :</t>
    </r>
    <r>
      <rPr>
        <sz val="10"/>
        <color theme="1"/>
        <rFont val="Tahoma"/>
      </rPr>
      <t>ผลงานทางวิชาการของอาจารย์ประจำหลักสูตร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</si>
  <si>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ร้อยละของผลงานอาจารย์ที่ได้รับการตีพิมพ์</t>
    </r>
  </si>
  <si>
    <r>
      <rPr>
        <sz val="10"/>
        <color rgb="FF0000CC"/>
        <rFont val="Tahoma"/>
      </rPr>
      <t>หลักสูตรปริญญาเอก</t>
    </r>
    <r>
      <rPr>
        <sz val="10"/>
        <color theme="1"/>
        <rFont val="Tahoma"/>
      </rPr>
      <t xml:space="preserve"> :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  </r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</si>
  <si>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อัตราส่วนจำนวนบทความที่ได้รับการอ้างอิง</t>
    </r>
  </si>
  <si>
    <t>4.3 ผลที่เกิดกับอาจารย์</t>
  </si>
  <si>
    <t>5 หลักสูตร การเรียนการสอน การประเมินผู้เรียน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</si>
  <si>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</si>
  <si>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</si>
  <si>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</si>
  <si>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</si>
  <si>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r>
      <rPr>
        <sz val="10"/>
        <color theme="1"/>
        <rFont val="Wingdings"/>
      </rPr>
      <t>l</t>
    </r>
    <r>
      <rPr>
        <sz val="10"/>
        <color theme="1"/>
        <rFont val="Tahoma"/>
      </rPr>
      <t xml:space="preserve"> ร้อยละของตัวบ่งชี้ที่ดำเนินการตามกรอบมาตรฐานคุณวุฒิ</t>
    </r>
  </si>
  <si>
    <t>6 สิ่งสนับสนุนการเรียนรู้</t>
  </si>
  <si>
    <t>6.1 สิ่งสนับสนุนการเรียนรู้</t>
  </si>
  <si>
    <t>ผลการประเมินคุณภาพการศึกษาภายใน ระดับหลักสูตร ปีการศึกษา 2560</t>
  </si>
  <si>
    <t>ตารางการวิเคราะห์คุณภาพการศึกษาภายในระดับหลักสูตร</t>
  </si>
  <si>
    <t xml:space="preserve">องค์ประกอบที่ </t>
  </si>
  <si>
    <t>การแปลความหมาย</t>
  </si>
  <si>
    <t>โปรดเลือกกลุ่มสาขาของหลักสูตรที่ประเมิน</t>
  </si>
  <si>
    <t>Input</t>
  </si>
  <si>
    <t>Process</t>
  </si>
  <si>
    <t>Output</t>
  </si>
  <si>
    <t>เฉลี่ย</t>
  </si>
  <si>
    <t>-</t>
  </si>
  <si>
    <t>องค์ประกอบ/ตัวบ่งชี้</t>
  </si>
  <si>
    <t>รวม</t>
  </si>
  <si>
    <t>ผลการประเมินคุณภาพการศึกษาภายใน ระดับหลักสูตร ปีการศึกษา 25X1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</si>
</sst>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Arial"/>
    </font>
    <font>
      <b/>
      <sz val="10"/>
      <color theme="1"/>
      <name val="Calibri"/>
    </font>
    <font>
      <b/>
      <sz val="10"/>
      <color rgb="FFC6D9F0"/>
      <name val="Calibri"/>
    </font>
    <font>
      <sz val="10"/>
      <color theme="1"/>
      <name val="Calibri"/>
    </font>
    <font>
      <b/>
      <sz val="14"/>
      <color theme="1"/>
      <name val="Calibri"/>
    </font>
    <font>
      <b/>
      <sz val="10"/>
      <color rgb="FF0000CC"/>
      <name val="Calibri"/>
    </font>
    <font>
      <sz val="9"/>
      <color theme="1"/>
      <name val="Calibri"/>
    </font>
    <font>
      <sz val="14"/>
      <color theme="1"/>
      <name val="Sarabun"/>
    </font>
    <font>
      <b/>
      <sz val="10"/>
      <color rgb="FFFF0000"/>
      <name val="Calibri"/>
    </font>
    <font>
      <b/>
      <sz val="12"/>
      <color theme="1"/>
      <name val="Calibri"/>
    </font>
    <font>
      <sz val="11"/>
      <name val="Arial"/>
    </font>
    <font>
      <sz val="10"/>
      <color rgb="FF000099"/>
      <name val="Calibri"/>
    </font>
    <font>
      <b/>
      <sz val="12"/>
      <color rgb="FF000099"/>
      <name val="Calibri"/>
    </font>
    <font>
      <sz val="12"/>
      <color theme="0"/>
      <name val="Calibri"/>
    </font>
    <font>
      <sz val="12"/>
      <color theme="1"/>
      <name val="Calibri"/>
    </font>
    <font>
      <sz val="10"/>
      <color theme="1"/>
      <name val="Tahoma"/>
    </font>
    <font>
      <sz val="12"/>
      <color theme="1"/>
      <name val="Arial"/>
    </font>
    <font>
      <b/>
      <sz val="12"/>
      <color rgb="FF0000CC"/>
      <name val="Calibri"/>
    </font>
    <font>
      <b/>
      <sz val="12"/>
      <color theme="1"/>
      <name val="Arial"/>
    </font>
    <font>
      <sz val="10"/>
      <color theme="1"/>
      <name val="Arial"/>
    </font>
    <font>
      <b/>
      <sz val="12"/>
      <color rgb="FFFF0000"/>
      <name val="Arial"/>
    </font>
    <font>
      <sz val="10"/>
      <color rgb="FF0000CC"/>
      <name val="Calibri"/>
    </font>
    <font>
      <b/>
      <sz val="12"/>
      <color rgb="FFFF0000"/>
      <name val="Calibri"/>
    </font>
    <font>
      <b/>
      <sz val="10"/>
      <color rgb="FFFF0000"/>
      <name val="Tahoma"/>
    </font>
    <font>
      <sz val="10"/>
      <color theme="1"/>
      <name val="Wingdings"/>
    </font>
    <font>
      <sz val="10"/>
      <color rgb="FF0000CC"/>
      <name val="Tahoma"/>
    </font>
    <font>
      <b/>
      <sz val="12"/>
      <color rgb="FFFF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B050"/>
      <name val="Calibri"/>
      <family val="2"/>
    </font>
    <font>
      <b/>
      <sz val="12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76923C"/>
        <bgColor rgb="FF76923C"/>
      </patternFill>
    </fill>
    <fill>
      <patternFill patternType="solid">
        <fgColor rgb="FFCCFF99"/>
        <bgColor rgb="FFCCFF99"/>
      </patternFill>
    </fill>
    <fill>
      <patternFill patternType="solid">
        <fgColor rgb="FFC2D69B"/>
        <bgColor rgb="FFC2D69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9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2" fontId="16" fillId="2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2" fontId="14" fillId="2" borderId="2" xfId="0" applyNumberFormat="1" applyFont="1" applyFill="1" applyBorder="1" applyAlignment="1">
      <alignment vertical="center"/>
    </xf>
    <xf numFmtId="2" fontId="17" fillId="5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" fontId="18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9" fillId="2" borderId="2" xfId="0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2" fontId="14" fillId="6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3" fillId="2" borderId="16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2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top"/>
    </xf>
    <xf numFmtId="2" fontId="9" fillId="4" borderId="2" xfId="0" applyNumberFormat="1" applyFont="1" applyFill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vertical="top"/>
    </xf>
    <xf numFmtId="2" fontId="1" fillId="6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top"/>
    </xf>
    <xf numFmtId="2" fontId="26" fillId="2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2" fontId="31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0" fillId="0" borderId="4" xfId="0" applyFont="1" applyBorder="1"/>
    <xf numFmtId="0" fontId="1" fillId="0" borderId="3" xfId="0" applyFont="1" applyBorder="1" applyAlignment="1">
      <alignment horizontal="left" vertical="center" wrapText="1"/>
    </xf>
    <xf numFmtId="0" fontId="10" fillId="0" borderId="15" xfId="0" applyFont="1" applyBorder="1"/>
    <xf numFmtId="0" fontId="9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8" xfId="0" applyFont="1" applyBorder="1"/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9</xdr:row>
      <xdr:rowOff>219075</xdr:rowOff>
    </xdr:from>
    <xdr:ext cx="447675" cy="390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6925" y="3589500"/>
          <a:ext cx="438150" cy="381000"/>
        </a:xfrm>
        <a:prstGeom prst="rect">
          <a:avLst/>
        </a:prstGeom>
        <a:solidFill>
          <a:srgbClr val="8CB3E3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28575</xdr:colOff>
      <xdr:row>11</xdr:row>
      <xdr:rowOff>142875</xdr:rowOff>
    </xdr:from>
    <xdr:ext cx="428625" cy="4000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36450" y="3584738"/>
          <a:ext cx="419100" cy="390525"/>
        </a:xfrm>
        <a:prstGeom prst="rect">
          <a:avLst/>
        </a:prstGeom>
        <a:solidFill>
          <a:srgbClr val="CCFF99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Z1000"/>
  <sheetViews>
    <sheetView zoomScaleNormal="100" workbookViewId="0">
      <selection activeCell="G15" sqref="G15"/>
    </sheetView>
  </sheetViews>
  <sheetFormatPr defaultColWidth="12.625" defaultRowHeight="15" customHeight="1"/>
  <cols>
    <col min="1" max="1" width="18.25" customWidth="1"/>
    <col min="2" max="2" width="36.375" customWidth="1"/>
    <col min="3" max="3" width="9.625" customWidth="1"/>
    <col min="4" max="4" width="10.25" customWidth="1"/>
    <col min="5" max="7" width="6" customWidth="1"/>
    <col min="8" max="8" width="6" hidden="1" customWidth="1"/>
    <col min="9" max="9" width="9.625" hidden="1" customWidth="1"/>
    <col min="10" max="11" width="6" hidden="1" customWidth="1"/>
    <col min="12" max="15" width="6" customWidth="1"/>
    <col min="16" max="26" width="5.75" customWidth="1"/>
  </cols>
  <sheetData>
    <row r="1" spans="1:26" ht="21.75" customHeight="1">
      <c r="A1" s="1" t="s">
        <v>91</v>
      </c>
      <c r="B1" s="2"/>
      <c r="C1" s="3" t="s">
        <v>0</v>
      </c>
      <c r="D1" s="4"/>
      <c r="E1" s="5"/>
      <c r="F1" s="6"/>
      <c r="G1" s="5"/>
      <c r="H1" s="5">
        <v>0</v>
      </c>
      <c r="I1" s="5" t="s">
        <v>1</v>
      </c>
      <c r="J1" s="5" t="s">
        <v>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7"/>
      <c r="B2" s="7"/>
      <c r="C2" s="5"/>
      <c r="D2" s="5"/>
      <c r="E2" s="8" t="s">
        <v>3</v>
      </c>
      <c r="F2" s="8"/>
      <c r="G2" s="8"/>
      <c r="H2" s="8">
        <v>1</v>
      </c>
      <c r="I2" s="8" t="s">
        <v>4</v>
      </c>
      <c r="J2" s="8" t="s">
        <v>5</v>
      </c>
      <c r="K2" s="8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" customHeight="1">
      <c r="A3" s="9" t="s">
        <v>6</v>
      </c>
      <c r="B3" s="10" t="s">
        <v>1</v>
      </c>
      <c r="C3" s="5"/>
      <c r="D3" s="5"/>
      <c r="E3" s="8"/>
      <c r="F3" s="5"/>
      <c r="G3" s="8"/>
      <c r="H3" s="8">
        <v>2</v>
      </c>
      <c r="I3" s="8" t="s">
        <v>7</v>
      </c>
      <c r="J3" s="8" t="s">
        <v>8</v>
      </c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.75" customHeight="1">
      <c r="A4" s="11" t="s">
        <v>9</v>
      </c>
      <c r="B4" s="10" t="s">
        <v>8</v>
      </c>
      <c r="C4" s="5"/>
      <c r="D4" s="5"/>
      <c r="E4" s="5" t="s">
        <v>10</v>
      </c>
      <c r="F4" s="5"/>
      <c r="G4" s="5"/>
      <c r="H4" s="5">
        <v>3</v>
      </c>
      <c r="I4" s="5" t="s">
        <v>11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>
      <c r="A5" s="9" t="s">
        <v>12</v>
      </c>
      <c r="B5" s="3" t="s">
        <v>13</v>
      </c>
      <c r="C5" s="5"/>
      <c r="D5" s="5"/>
      <c r="E5" s="5"/>
      <c r="F5" s="5"/>
      <c r="G5" s="5"/>
      <c r="H5" s="5">
        <v>4</v>
      </c>
      <c r="I5" s="5"/>
      <c r="J5" s="12" t="s">
        <v>14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13"/>
      <c r="B6" s="13"/>
      <c r="C6" s="5"/>
      <c r="D6" s="5"/>
      <c r="E6" s="5"/>
      <c r="F6" s="5"/>
      <c r="G6" s="5"/>
      <c r="H6" s="5">
        <v>5</v>
      </c>
      <c r="I6" s="5"/>
      <c r="J6" s="12" t="s">
        <v>15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14" t="s">
        <v>16</v>
      </c>
      <c r="B7" s="101" t="s">
        <v>17</v>
      </c>
      <c r="C7" s="98"/>
      <c r="D7" s="14" t="s">
        <v>18</v>
      </c>
      <c r="E7" s="5"/>
      <c r="F7" s="5"/>
      <c r="G7" s="5"/>
      <c r="H7" s="5"/>
      <c r="I7" s="5" t="s">
        <v>19</v>
      </c>
      <c r="J7" s="12" t="s">
        <v>20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15" t="s">
        <v>21</v>
      </c>
      <c r="B8" s="16"/>
      <c r="C8" s="16"/>
      <c r="D8" s="17" t="str">
        <f>IF(D9="ผ่าน",(D24+D25+D30+D31+D32+D34+D35+D44+D46+D47+D48+D49+D51)/13,"0")</f>
        <v>0</v>
      </c>
      <c r="E8" s="18"/>
      <c r="F8" s="18" t="s">
        <v>22</v>
      </c>
      <c r="G8" s="18"/>
      <c r="H8" s="18"/>
      <c r="I8" s="5" t="s">
        <v>23</v>
      </c>
      <c r="J8" s="12" t="s">
        <v>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7.25" customHeight="1">
      <c r="A9" s="19" t="s">
        <v>24</v>
      </c>
      <c r="B9" s="20"/>
      <c r="C9" s="21"/>
      <c r="D9" s="22" t="str">
        <f>IF(B3="หลักสูตรปริญญาตรี",C10,D10)</f>
        <v>ไม่ผ่าน</v>
      </c>
      <c r="E9" s="5"/>
      <c r="F9" s="23" t="s">
        <v>25</v>
      </c>
      <c r="G9" s="24"/>
      <c r="H9" s="24"/>
      <c r="I9" s="24" t="s">
        <v>26</v>
      </c>
      <c r="J9" s="25" t="s">
        <v>27</v>
      </c>
      <c r="K9" s="24"/>
      <c r="L9" s="24"/>
      <c r="M9" s="24"/>
      <c r="N9" s="24"/>
      <c r="O9" s="26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2.25" customHeight="1">
      <c r="A10" s="99" t="s">
        <v>28</v>
      </c>
      <c r="B10" s="98"/>
      <c r="C10" s="27" t="str">
        <f>IF(COUNTIF(D11:D12,"/")+COUNTIF(D21:D22,"/")=4,"ผ่าน","ไม่ผ่าน")</f>
        <v>ไม่ผ่าน</v>
      </c>
      <c r="D10" s="27" t="s">
        <v>29</v>
      </c>
      <c r="E10" s="5"/>
      <c r="F10" s="28"/>
      <c r="G10" s="5"/>
      <c r="H10" s="5"/>
      <c r="I10" s="5"/>
      <c r="J10" s="12" t="s">
        <v>30</v>
      </c>
      <c r="K10" s="5"/>
      <c r="L10" s="5"/>
      <c r="M10" s="5"/>
      <c r="N10" s="5"/>
      <c r="O10" s="2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customHeight="1">
      <c r="A11" s="97" t="s">
        <v>31</v>
      </c>
      <c r="B11" s="98"/>
      <c r="C11" s="31" t="s">
        <v>19</v>
      </c>
      <c r="D11" s="22"/>
      <c r="E11" s="5"/>
      <c r="F11" s="28"/>
      <c r="G11" s="1" t="s">
        <v>32</v>
      </c>
      <c r="H11" s="5"/>
      <c r="I11" s="5"/>
      <c r="J11" s="12"/>
      <c r="K11" s="5"/>
      <c r="L11" s="5"/>
      <c r="M11" s="5"/>
      <c r="N11" s="5"/>
      <c r="O11" s="2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>
      <c r="A12" s="97" t="s">
        <v>33</v>
      </c>
      <c r="B12" s="98"/>
      <c r="C12" s="31" t="s">
        <v>19</v>
      </c>
      <c r="D12" s="22"/>
      <c r="E12" s="5"/>
      <c r="F12" s="28"/>
      <c r="G12" s="5"/>
      <c r="H12" s="5"/>
      <c r="I12" s="5"/>
      <c r="J12" s="12"/>
      <c r="K12" s="5"/>
      <c r="L12" s="5"/>
      <c r="M12" s="5"/>
      <c r="N12" s="5"/>
      <c r="O12" s="2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 customHeight="1">
      <c r="A13" s="97" t="s">
        <v>34</v>
      </c>
      <c r="B13" s="98"/>
      <c r="C13" s="31" t="s">
        <v>19</v>
      </c>
      <c r="D13" s="22"/>
      <c r="E13" s="5"/>
      <c r="F13" s="28"/>
      <c r="G13" s="2" t="s">
        <v>35</v>
      </c>
      <c r="H13" s="5"/>
      <c r="I13" s="5"/>
      <c r="J13" s="12"/>
      <c r="K13" s="5"/>
      <c r="L13" s="5"/>
      <c r="M13" s="5"/>
      <c r="N13" s="5"/>
      <c r="O13" s="29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 customHeight="1">
      <c r="A14" s="97" t="s">
        <v>36</v>
      </c>
      <c r="B14" s="98"/>
      <c r="C14" s="31" t="s">
        <v>19</v>
      </c>
      <c r="D14" s="22"/>
      <c r="E14" s="5"/>
      <c r="F14" s="32"/>
      <c r="G14" s="33"/>
      <c r="H14" s="33"/>
      <c r="I14" s="33"/>
      <c r="J14" s="34"/>
      <c r="K14" s="33"/>
      <c r="L14" s="33"/>
      <c r="M14" s="33"/>
      <c r="N14" s="33"/>
      <c r="O14" s="3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.75" customHeight="1">
      <c r="A15" s="97" t="s">
        <v>37</v>
      </c>
      <c r="B15" s="98"/>
      <c r="C15" s="31" t="s">
        <v>19</v>
      </c>
      <c r="D15" s="22"/>
      <c r="E15" s="5"/>
      <c r="F15" s="5"/>
      <c r="G15" s="5"/>
      <c r="H15" s="5"/>
      <c r="I15" s="5"/>
      <c r="J15" s="1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7.25" customHeight="1">
      <c r="A16" s="97" t="s">
        <v>38</v>
      </c>
      <c r="B16" s="98"/>
      <c r="C16" s="31" t="s">
        <v>19</v>
      </c>
      <c r="D16" s="22"/>
      <c r="E16" s="5"/>
      <c r="F16" s="5"/>
      <c r="G16" s="5"/>
      <c r="H16" s="5"/>
      <c r="I16" s="5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.25" customHeight="1">
      <c r="A17" s="97" t="s">
        <v>39</v>
      </c>
      <c r="B17" s="98"/>
      <c r="C17" s="31" t="s">
        <v>19</v>
      </c>
      <c r="D17" s="22"/>
      <c r="E17" s="5"/>
      <c r="F17" s="5"/>
      <c r="G17" s="5"/>
      <c r="H17" s="5"/>
      <c r="I17" s="5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7.25" customHeight="1">
      <c r="A18" s="97" t="s">
        <v>40</v>
      </c>
      <c r="B18" s="98"/>
      <c r="C18" s="31" t="s">
        <v>19</v>
      </c>
      <c r="D18" s="22"/>
      <c r="E18" s="5"/>
      <c r="F18" s="5"/>
      <c r="G18" s="5"/>
      <c r="H18" s="5"/>
      <c r="I18" s="5"/>
      <c r="J18" s="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97" t="s">
        <v>41</v>
      </c>
      <c r="B19" s="98"/>
      <c r="C19" s="31" t="s">
        <v>19</v>
      </c>
      <c r="D19" s="22"/>
      <c r="E19" s="5"/>
      <c r="F19" s="5"/>
      <c r="G19" s="5"/>
      <c r="H19" s="5"/>
      <c r="I19" s="5"/>
      <c r="J19" s="1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.75" customHeight="1">
      <c r="A20" s="97" t="s">
        <v>42</v>
      </c>
      <c r="B20" s="98"/>
      <c r="C20" s="31" t="s">
        <v>19</v>
      </c>
      <c r="D20" s="22"/>
      <c r="E20" s="5"/>
      <c r="F20" s="5"/>
      <c r="G20" s="5"/>
      <c r="H20" s="5"/>
      <c r="I20" s="5"/>
      <c r="J20" s="1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>
      <c r="A21" s="97" t="s">
        <v>43</v>
      </c>
      <c r="B21" s="98"/>
      <c r="C21" s="31" t="s">
        <v>19</v>
      </c>
      <c r="D21" s="22"/>
      <c r="E21" s="5"/>
      <c r="F21" s="5"/>
      <c r="G21" s="5"/>
      <c r="H21" s="5"/>
      <c r="I21" s="5"/>
      <c r="J21" s="1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8.5" customHeight="1">
      <c r="A22" s="97" t="s">
        <v>44</v>
      </c>
      <c r="B22" s="98"/>
      <c r="C22" s="31" t="s">
        <v>19</v>
      </c>
      <c r="D22" s="22"/>
      <c r="E22" s="5"/>
      <c r="F22" s="5"/>
      <c r="G22" s="5"/>
      <c r="H22" s="5"/>
      <c r="I22" s="5"/>
      <c r="J22" s="1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19" t="s">
        <v>45</v>
      </c>
      <c r="B23" s="20"/>
      <c r="C23" s="21"/>
      <c r="D23" s="36">
        <f>AVERAGE(D24,D25)</f>
        <v>0</v>
      </c>
      <c r="E23" s="5"/>
      <c r="F23" s="5"/>
      <c r="G23" s="5"/>
      <c r="H23" s="5"/>
      <c r="I23" s="5"/>
      <c r="J23" s="1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37" t="s">
        <v>46</v>
      </c>
      <c r="B24" s="38" t="s">
        <v>47</v>
      </c>
      <c r="C24" s="39"/>
      <c r="D24" s="36">
        <f>IF(C24&gt;5,"-",C24)</f>
        <v>0</v>
      </c>
      <c r="E24" s="5"/>
      <c r="F24" s="5"/>
      <c r="G24" s="5"/>
      <c r="H24" s="5"/>
      <c r="I24" s="5"/>
      <c r="J24" s="1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.75" customHeight="1">
      <c r="A25" s="40" t="s">
        <v>48</v>
      </c>
      <c r="B25" s="41"/>
      <c r="C25" s="42"/>
      <c r="D25" s="36">
        <f>IF(B3="หลักสูตรปริญญาตรี",D26,IF(B3="หลักสูตรปริญญาโท",D27,IF(B3="หลักสูตรปริญญาเอก",D28)))</f>
        <v>0</v>
      </c>
      <c r="E25" s="5"/>
      <c r="F25" s="5"/>
      <c r="G25" s="5"/>
      <c r="H25" s="5"/>
      <c r="I25" s="5"/>
      <c r="J25" s="1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43" t="s">
        <v>49</v>
      </c>
      <c r="B26" s="38" t="s">
        <v>50</v>
      </c>
      <c r="C26" s="44"/>
      <c r="D26" s="45">
        <f>C26*5/100</f>
        <v>0</v>
      </c>
      <c r="E26" s="5"/>
      <c r="F26" s="5"/>
      <c r="G26" s="5"/>
      <c r="H26" s="5"/>
      <c r="I26" s="5"/>
      <c r="J26" s="1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43" t="s">
        <v>51</v>
      </c>
      <c r="B27" s="38" t="s">
        <v>52</v>
      </c>
      <c r="C27" s="44"/>
      <c r="D27" s="45">
        <f>IF(C27&gt;40,5,(C27*5/40))</f>
        <v>0</v>
      </c>
      <c r="E27" s="5"/>
      <c r="F27" s="5"/>
      <c r="G27" s="5"/>
      <c r="H27" s="5"/>
      <c r="I27" s="5"/>
      <c r="J27" s="1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43" t="s">
        <v>53</v>
      </c>
      <c r="B28" s="38" t="s">
        <v>54</v>
      </c>
      <c r="C28" s="44"/>
      <c r="D28" s="45">
        <f>IF(C28&gt;80,5,(C28*5/80))</f>
        <v>0</v>
      </c>
      <c r="E28" s="5"/>
      <c r="F28" s="5"/>
      <c r="G28" s="5"/>
      <c r="H28" s="5"/>
      <c r="I28" s="5"/>
      <c r="J28" s="1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.75" customHeight="1">
      <c r="A29" s="19" t="s">
        <v>55</v>
      </c>
      <c r="B29" s="20"/>
      <c r="C29" s="21"/>
      <c r="D29" s="36" t="e">
        <f>AVERAGE(D30:D32)</f>
        <v>#DIV/0!</v>
      </c>
      <c r="E29" s="5"/>
      <c r="F29" s="5"/>
      <c r="G29" s="5"/>
      <c r="H29" s="5"/>
      <c r="I29" s="5"/>
      <c r="J29" s="1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7.75" customHeight="1">
      <c r="A30" s="46" t="s">
        <v>56</v>
      </c>
      <c r="B30" s="47"/>
      <c r="C30" s="48"/>
      <c r="D30" s="49"/>
      <c r="E30" s="5"/>
      <c r="F30" s="92"/>
      <c r="G30" s="5"/>
      <c r="H30" s="5"/>
      <c r="I30" s="5"/>
      <c r="J30" s="1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75" customHeight="1">
      <c r="A31" s="46" t="s">
        <v>57</v>
      </c>
      <c r="B31" s="47"/>
      <c r="C31" s="48"/>
      <c r="D31" s="91"/>
      <c r="E31" s="94"/>
      <c r="F31" s="5"/>
      <c r="G31" s="5"/>
      <c r="H31" s="5"/>
      <c r="I31" s="5"/>
      <c r="J31" s="1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.75" customHeight="1">
      <c r="A32" s="46" t="s">
        <v>58</v>
      </c>
      <c r="B32" s="47"/>
      <c r="C32" s="48"/>
      <c r="D32" s="96"/>
      <c r="E32" s="93"/>
      <c r="F32" s="5"/>
      <c r="G32" s="5"/>
      <c r="H32" s="5"/>
      <c r="I32" s="5"/>
      <c r="J32" s="1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7.75" customHeight="1">
      <c r="A33" s="19" t="s">
        <v>59</v>
      </c>
      <c r="B33" s="20"/>
      <c r="C33" s="21"/>
      <c r="D33" s="36">
        <f>AVERAGE(D34:D35,D44)</f>
        <v>0</v>
      </c>
      <c r="E33" s="5"/>
      <c r="F33" s="5"/>
      <c r="G33" s="5"/>
      <c r="H33" s="5"/>
      <c r="I33" s="5"/>
      <c r="J33" s="1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" customHeight="1">
      <c r="A34" s="46" t="s">
        <v>60</v>
      </c>
      <c r="B34" s="47"/>
      <c r="C34" s="48"/>
      <c r="D34" s="52"/>
      <c r="E34" s="95">
        <v>4</v>
      </c>
      <c r="F34" s="5"/>
      <c r="G34" s="5"/>
      <c r="H34" s="5"/>
      <c r="I34" s="5"/>
      <c r="J34" s="1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5.5" customHeight="1">
      <c r="A35" s="46" t="s">
        <v>61</v>
      </c>
      <c r="B35" s="47"/>
      <c r="C35" s="48"/>
      <c r="D35" s="36">
        <f>IF(B3="หลักสูตรปริญญาตรี",(D36+D38+D40)/3,IF(B3="หลักสูตรปริญญาโท",(D36+D38+D40)/3,IF(B3="หลักสูตรปริญญาเอก",(D36+D38+D40+D42)/4,0)))</f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48" customHeight="1">
      <c r="A36" s="53" t="s">
        <v>62</v>
      </c>
      <c r="B36" s="38" t="s">
        <v>63</v>
      </c>
      <c r="C36" s="44"/>
      <c r="D36" s="54">
        <f>IF(D37&gt;5,5,D37)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hidden="1" customHeight="1">
      <c r="A37" s="53"/>
      <c r="B37" s="38"/>
      <c r="C37" s="44"/>
      <c r="D37" s="55">
        <f>IF(B3="หลักสูตรปริญญาตรี",(C36/20*5),IF(B3="หลักสูตรปริญญาโท",(C36/60*5),IF(B3="หลักสูตรปริญญาเอก",(C36/100*5),0)))</f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5" customHeight="1">
      <c r="A38" s="43" t="s">
        <v>64</v>
      </c>
      <c r="B38" s="38" t="s">
        <v>65</v>
      </c>
      <c r="C38" s="44"/>
      <c r="D38" s="54">
        <f>IF(D39&gt;5,5,D39)</f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>
      <c r="A39" s="43"/>
      <c r="B39" s="38"/>
      <c r="C39" s="44"/>
      <c r="D39" s="55">
        <f>IF(B3="หลักสูตรปริญญาตรี",(C38/60*5),IF(B3="หลักสูตรปริญญาโท",(C38/80*5),IF(B3="หลักสูตรปริญญาเอก",(C38/100*5),0)))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4.25" customHeight="1">
      <c r="A40" s="43" t="s">
        <v>66</v>
      </c>
      <c r="B40" s="38" t="s">
        <v>67</v>
      </c>
      <c r="C40" s="44"/>
      <c r="D40" s="54">
        <f>IF(D41&gt;5,5,D41)</f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hidden="1" customHeight="1">
      <c r="A41" s="43"/>
      <c r="B41" s="38"/>
      <c r="C41" s="44"/>
      <c r="D41" s="55">
        <f>IF(B3="หลักสูตรปริญญาตรี",(C40/20*5),IF(B3="หลักสูตรปริญญาโท",(C40/40*5),IF(B3="หลักสูตรปริญญาเอก",(C40/60*5),0)))</f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68.25" customHeight="1">
      <c r="A42" s="43" t="s">
        <v>68</v>
      </c>
      <c r="B42" s="38" t="s">
        <v>69</v>
      </c>
      <c r="C42" s="44"/>
      <c r="D42" s="54">
        <f>IF(D43&gt;5,5,D43)</f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hidden="1" customHeight="1">
      <c r="A43" s="30"/>
      <c r="B43" s="56"/>
      <c r="C43" s="57"/>
      <c r="D43" s="58">
        <f>IF(B4="กลุ่มวิทยาศาสตร์และเทคโนโลยี",(C42/2.5*5),IF(B4="กลุ่มวิทยาศาสตร์สุขภาพ",(C42/3*5),IF(B4="กลุ่มมนุษยศาสตร์และสังคมศาสตร์",(C42/0.25*5),0)))</f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8.5" customHeight="1">
      <c r="A44" s="46" t="s">
        <v>70</v>
      </c>
      <c r="B44" s="47"/>
      <c r="C44" s="48"/>
      <c r="D44" s="5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7" customHeight="1">
      <c r="A45" s="19" t="s">
        <v>71</v>
      </c>
      <c r="B45" s="20"/>
      <c r="C45" s="21"/>
      <c r="D45" s="36">
        <f>AVERAGE(D46:D49)</f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7" customHeight="1">
      <c r="A46" s="99" t="s">
        <v>72</v>
      </c>
      <c r="B46" s="100"/>
      <c r="C46" s="48"/>
      <c r="D46" s="49"/>
      <c r="E46" s="5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6.25" customHeight="1">
      <c r="A47" s="99" t="s">
        <v>73</v>
      </c>
      <c r="B47" s="100"/>
      <c r="C47" s="48"/>
      <c r="D47" s="5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7" customHeight="1">
      <c r="A48" s="99" t="s">
        <v>74</v>
      </c>
      <c r="B48" s="100"/>
      <c r="C48" s="48"/>
      <c r="D48" s="5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6.5" customHeight="1">
      <c r="A49" s="37" t="s">
        <v>75</v>
      </c>
      <c r="B49" s="38" t="s">
        <v>76</v>
      </c>
      <c r="C49" s="44"/>
      <c r="D49" s="36">
        <f>IF(C49&lt;80,0,IF(C49=80,3.5,IF(C49&lt;90,4,IF(C49&lt;95,4.5,IF(C49&lt;100,4.75,IF(C49=100,5,0))))))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7" customHeight="1">
      <c r="A50" s="19" t="s">
        <v>77</v>
      </c>
      <c r="B50" s="20"/>
      <c r="C50" s="21"/>
      <c r="D50" s="36">
        <f>D51</f>
        <v>0</v>
      </c>
      <c r="E50" s="50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7" customHeight="1">
      <c r="A51" s="46" t="s">
        <v>78</v>
      </c>
      <c r="B51" s="47"/>
      <c r="C51" s="48"/>
      <c r="D51" s="5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7:C7"/>
    <mergeCell ref="A10:B10"/>
    <mergeCell ref="A11:B11"/>
    <mergeCell ref="A12:B12"/>
    <mergeCell ref="A13:B13"/>
    <mergeCell ref="A14:B14"/>
    <mergeCell ref="A15:B15"/>
    <mergeCell ref="A46:B46"/>
    <mergeCell ref="A47:B47"/>
    <mergeCell ref="A48:B48"/>
    <mergeCell ref="A16:B16"/>
    <mergeCell ref="A17:B17"/>
    <mergeCell ref="A18:B18"/>
    <mergeCell ref="A19:B19"/>
    <mergeCell ref="A20:B20"/>
    <mergeCell ref="A21:B21"/>
    <mergeCell ref="A22:B22"/>
  </mergeCells>
  <dataValidations count="7">
    <dataValidation type="decimal" allowBlank="1" showErrorMessage="1" sqref="C26:C28 C36 C38:C42 C49" xr:uid="{00000000-0002-0000-0000-000000000000}">
      <formula1>0</formula1>
      <formula2>100</formula2>
    </dataValidation>
    <dataValidation type="list" allowBlank="1" showErrorMessage="1" sqref="B4" xr:uid="{00000000-0002-0000-0000-000001000000}">
      <formula1>$J$1:$J$3</formula1>
    </dataValidation>
    <dataValidation type="list" allowBlank="1" showErrorMessage="1" sqref="B3" xr:uid="{00000000-0002-0000-0000-000002000000}">
      <formula1>$I$1:$I$4</formula1>
    </dataValidation>
    <dataValidation type="list" allowBlank="1" showErrorMessage="1" sqref="C11:C22" xr:uid="{00000000-0002-0000-0000-000003000000}">
      <formula1>$I$7:$I$9</formula1>
    </dataValidation>
    <dataValidation type="decimal" allowBlank="1" showErrorMessage="1" sqref="C24" xr:uid="{00000000-0002-0000-0000-000004000000}">
      <formula1>0</formula1>
      <formula2>5</formula2>
    </dataValidation>
    <dataValidation type="list" allowBlank="1" showErrorMessage="1" sqref="C1" xr:uid="{00000000-0002-0000-0000-000005000000}">
      <formula1>$J$5:$J$34</formula1>
    </dataValidation>
    <dataValidation type="list" allowBlank="1" showErrorMessage="1" sqref="D30:D32 D34 D44 D46:D48 D51" xr:uid="{00000000-0002-0000-0000-000006000000}">
      <formula1>$H$1:$H$6</formula1>
    </dataValidation>
  </dataValidations>
  <pageMargins left="0.16" right="0.15748031496062992" top="0.31496062992125984" bottom="0.35433070866141736" header="0" footer="0"/>
  <pageSetup paperSize="9" orientation="portrait" r:id="rId1"/>
  <headerFooter>
    <oddFooter>&amp;C&amp;P</oddFooter>
  </headerFooter>
  <rowBreaks count="1" manualBreakCount="1">
    <brk id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tabSelected="1" workbookViewId="0">
      <selection activeCell="I18" sqref="I18"/>
    </sheetView>
  </sheetViews>
  <sheetFormatPr defaultColWidth="12.625" defaultRowHeight="15" customHeight="1"/>
  <cols>
    <col min="1" max="1" width="52.875" customWidth="1"/>
    <col min="2" max="2" width="18.75" customWidth="1"/>
    <col min="3" max="3" width="22.125" customWidth="1"/>
    <col min="4" max="4" width="12.75" customWidth="1"/>
    <col min="5" max="8" width="10.625" customWidth="1"/>
    <col min="9" max="9" width="22.875" customWidth="1"/>
    <col min="10" max="26" width="5.75" customWidth="1"/>
  </cols>
  <sheetData>
    <row r="1" spans="1:26" ht="23.25" customHeight="1">
      <c r="A1" s="60" t="s">
        <v>79</v>
      </c>
      <c r="B1" s="1" t="str">
        <f>กรอกข้อมูล!C1</f>
        <v>คณะวิทยาการจัดการ</v>
      </c>
      <c r="C1" s="61"/>
      <c r="D1" s="2" t="s">
        <v>80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62"/>
      <c r="B2" s="6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2.75" customHeight="1">
      <c r="A3" s="66" t="s">
        <v>6</v>
      </c>
      <c r="B3" s="67" t="str">
        <f>กรอกข้อมูล!B3</f>
        <v>หลักสูตรปริญญาตรี</v>
      </c>
      <c r="C3" s="64"/>
      <c r="D3" s="102" t="s">
        <v>81</v>
      </c>
      <c r="E3" s="104" t="s">
        <v>18</v>
      </c>
      <c r="F3" s="100"/>
      <c r="G3" s="100"/>
      <c r="H3" s="98"/>
      <c r="I3" s="102" t="s">
        <v>82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2.75" customHeight="1">
      <c r="A4" s="66" t="s">
        <v>83</v>
      </c>
      <c r="B4" s="67" t="str">
        <f>กรอกข้อมูล!B4</f>
        <v>กลุ่มมนุษยศาสตร์และสังคมศาสตร์</v>
      </c>
      <c r="C4" s="64"/>
      <c r="D4" s="103"/>
      <c r="E4" s="68" t="s">
        <v>84</v>
      </c>
      <c r="F4" s="68" t="s">
        <v>85</v>
      </c>
      <c r="G4" s="68" t="s">
        <v>86</v>
      </c>
      <c r="H4" s="68" t="s">
        <v>87</v>
      </c>
      <c r="I4" s="103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2.75" customHeight="1">
      <c r="A5" s="66" t="s">
        <v>12</v>
      </c>
      <c r="B5" s="67" t="str">
        <f>กรอกข้อมูล!B5</f>
        <v xml:space="preserve">บริหารธุรกิจบัณฑิต </v>
      </c>
      <c r="C5" s="64"/>
      <c r="D5" s="68">
        <v>1</v>
      </c>
      <c r="E5" s="105" t="str">
        <f>B9</f>
        <v>ไม่ผ่าน</v>
      </c>
      <c r="F5" s="100"/>
      <c r="G5" s="100"/>
      <c r="H5" s="98"/>
      <c r="I5" s="68" t="str">
        <f>IF(E5="ผ่าน","หลักสูตรได้มาตรฐาน","หลักสูตรไม่ได้มาตรฐาน")</f>
        <v>หลักสูตรไม่ได้มาตรฐาน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12.75" customHeight="1">
      <c r="A6" s="65"/>
      <c r="B6" s="64"/>
      <c r="C6" s="64"/>
      <c r="D6" s="68">
        <v>2</v>
      </c>
      <c r="E6" s="68" t="s">
        <v>88</v>
      </c>
      <c r="F6" s="68" t="s">
        <v>88</v>
      </c>
      <c r="G6" s="69">
        <f>B23</f>
        <v>0</v>
      </c>
      <c r="H6" s="69">
        <f>B23</f>
        <v>0</v>
      </c>
      <c r="I6" s="69" t="str">
        <f t="shared" ref="I6:I11" si="0">IF(H6&lt;2.01,"ระดับคุณภาพน้อย",IF(H6&lt;3.01,"ระดับคุณภาพปานกลาง",IF(H6&lt;4.01,"ระดับคุณภาพดี",IF(H6&lt;=5,"ระดับคุณภาพดีมาก","-"))))</f>
        <v>ระดับคุณภาพน้อย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18.75" customHeight="1">
      <c r="A7" s="68" t="s">
        <v>89</v>
      </c>
      <c r="B7" s="68" t="s">
        <v>18</v>
      </c>
      <c r="C7" s="68" t="s">
        <v>82</v>
      </c>
      <c r="D7" s="70">
        <v>3</v>
      </c>
      <c r="E7" s="69" t="e">
        <f>B26</f>
        <v>#DIV/0!</v>
      </c>
      <c r="F7" s="68" t="s">
        <v>88</v>
      </c>
      <c r="G7" s="68" t="s">
        <v>88</v>
      </c>
      <c r="H7" s="69" t="e">
        <f>B26</f>
        <v>#DIV/0!</v>
      </c>
      <c r="I7" s="69" t="e">
        <f t="shared" si="0"/>
        <v>#DIV/0!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2.75" customHeight="1">
      <c r="A8" s="71" t="s">
        <v>21</v>
      </c>
      <c r="B8" s="72" t="str">
        <f>กรอกข้อมูล!D8</f>
        <v>0</v>
      </c>
      <c r="C8" s="73" t="str">
        <f>IF(B8&lt;2.01,"ระดับคุณภาพน้อย",IF(B8&lt;3.01,"ระดับคุณภาพปานกลาง",IF(B8&lt;4.01,"ระดับคุณภาพดี",IF(B8&lt;=5,"ระดับคุณภาพดีมาก","-"))))</f>
        <v>-</v>
      </c>
      <c r="D8" s="70">
        <v>4</v>
      </c>
      <c r="E8" s="69">
        <f>B30</f>
        <v>0</v>
      </c>
      <c r="F8" s="68" t="s">
        <v>88</v>
      </c>
      <c r="G8" s="68" t="s">
        <v>88</v>
      </c>
      <c r="H8" s="69">
        <f>B30</f>
        <v>0</v>
      </c>
      <c r="I8" s="69" t="str">
        <f t="shared" si="0"/>
        <v>ระดับคุณภาพน้อย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ht="12.75" customHeight="1">
      <c r="A9" s="74" t="s">
        <v>24</v>
      </c>
      <c r="B9" s="75" t="str">
        <f>กรอกข้อมูล!D9</f>
        <v>ไม่ผ่าน</v>
      </c>
      <c r="C9" s="76" t="str">
        <f>IF(B9="ผ่าน","หลักสูตรได้มาตรฐาน","หลักสูตรไม่ได้มาตรฐาน")</f>
        <v>หลักสูตรไม่ได้มาตรฐาน</v>
      </c>
      <c r="D9" s="70">
        <v>5</v>
      </c>
      <c r="E9" s="69">
        <f>B35</f>
        <v>0</v>
      </c>
      <c r="F9" s="69">
        <f>AVERAGE(B36:B38)</f>
        <v>0</v>
      </c>
      <c r="G9" s="68" t="s">
        <v>88</v>
      </c>
      <c r="H9" s="69">
        <f>B34</f>
        <v>0</v>
      </c>
      <c r="I9" s="69" t="str">
        <f t="shared" si="0"/>
        <v>ระดับคุณภาพน้อย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ht="12.75" customHeight="1">
      <c r="A10" s="77" t="s">
        <v>28</v>
      </c>
      <c r="B10" s="78"/>
      <c r="C10" s="78"/>
      <c r="D10" s="70">
        <v>6</v>
      </c>
      <c r="E10" s="68" t="s">
        <v>88</v>
      </c>
      <c r="F10" s="69">
        <f>B39</f>
        <v>0</v>
      </c>
      <c r="G10" s="68" t="s">
        <v>88</v>
      </c>
      <c r="H10" s="69">
        <f>B39</f>
        <v>0</v>
      </c>
      <c r="I10" s="69" t="str">
        <f t="shared" si="0"/>
        <v>ระดับคุณภาพน้อย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 ht="12.75" customHeight="1">
      <c r="A11" s="79" t="s">
        <v>31</v>
      </c>
      <c r="B11" s="80">
        <f>กรอกข้อมูล!D11</f>
        <v>0</v>
      </c>
      <c r="C11" s="78"/>
      <c r="D11" s="81" t="s">
        <v>90</v>
      </c>
      <c r="E11" s="82">
        <f>AVERAGE(B27:B29,B31:B33,B35)</f>
        <v>0</v>
      </c>
      <c r="F11" s="82">
        <f>AVERAGE(B36:B38,B40)</f>
        <v>0</v>
      </c>
      <c r="G11" s="82">
        <f>B23</f>
        <v>0</v>
      </c>
      <c r="H11" s="82" t="str">
        <f>B8</f>
        <v>0</v>
      </c>
      <c r="I11" s="83" t="str">
        <f t="shared" si="0"/>
        <v>-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ht="12.75" customHeight="1">
      <c r="A12" s="84" t="s">
        <v>33</v>
      </c>
      <c r="B12" s="80">
        <f>กรอกข้อมูล!D12</f>
        <v>0</v>
      </c>
      <c r="C12" s="78"/>
      <c r="D12" s="65"/>
      <c r="E12" s="85" t="str">
        <f t="shared" ref="E12:H12" si="1">IF(E11&lt;2.01,"ระดับคุณภาพน้อย",IF(E11&lt;3.01,"ระดับคุณภาพปานกลาง",IF(E11&lt;4.01,"ระดับคุณภาพดี",IF(E11&lt;=5,"ระดับคุณภาพดีมาก","-"))))</f>
        <v>ระดับคุณภาพน้อย</v>
      </c>
      <c r="F12" s="85" t="str">
        <f t="shared" si="1"/>
        <v>ระดับคุณภาพน้อย</v>
      </c>
      <c r="G12" s="85" t="str">
        <f t="shared" si="1"/>
        <v>ระดับคุณภาพน้อย</v>
      </c>
      <c r="H12" s="85" t="str">
        <f t="shared" si="1"/>
        <v>-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6" ht="12.75" customHeight="1">
      <c r="A13" s="84" t="s">
        <v>34</v>
      </c>
      <c r="B13" s="80">
        <f>กรอกข้อมูล!D13</f>
        <v>0</v>
      </c>
      <c r="C13" s="78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ht="12.75" customHeight="1">
      <c r="A14" s="84" t="s">
        <v>36</v>
      </c>
      <c r="B14" s="80">
        <f>กรอกข้อมูล!D14</f>
        <v>0</v>
      </c>
      <c r="C14" s="78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12.75" customHeight="1">
      <c r="A15" s="84" t="s">
        <v>37</v>
      </c>
      <c r="B15" s="80">
        <f>กรอกข้อมูล!D15</f>
        <v>0</v>
      </c>
      <c r="C15" s="78"/>
      <c r="D15" s="65"/>
      <c r="E15" s="8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12.75" customHeight="1">
      <c r="A16" s="84" t="s">
        <v>38</v>
      </c>
      <c r="B16" s="80">
        <f>กรอกข้อมูล!D16</f>
        <v>0</v>
      </c>
      <c r="C16" s="7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ht="12.75" customHeight="1">
      <c r="A17" s="84" t="s">
        <v>39</v>
      </c>
      <c r="B17" s="80">
        <f>กรอกข้อมูล!D17</f>
        <v>0</v>
      </c>
      <c r="C17" s="78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12.75" customHeight="1">
      <c r="A18" s="84" t="s">
        <v>40</v>
      </c>
      <c r="B18" s="80">
        <f>กรอกข้อมูล!D18</f>
        <v>0</v>
      </c>
      <c r="C18" s="78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12.75" customHeight="1">
      <c r="A19" s="84" t="s">
        <v>41</v>
      </c>
      <c r="B19" s="80">
        <f>กรอกข้อมูล!D19</f>
        <v>0</v>
      </c>
      <c r="C19" s="78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12.75" customHeight="1">
      <c r="A20" s="84" t="s">
        <v>42</v>
      </c>
      <c r="B20" s="80">
        <f>กรอกข้อมูล!D20</f>
        <v>0</v>
      </c>
      <c r="C20" s="78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12.75" customHeight="1">
      <c r="A21" s="84" t="s">
        <v>43</v>
      </c>
      <c r="B21" s="80">
        <f>กรอกข้อมูล!D21</f>
        <v>0</v>
      </c>
      <c r="C21" s="7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12.75" customHeight="1">
      <c r="A22" s="84" t="s">
        <v>44</v>
      </c>
      <c r="B22" s="80">
        <f>กรอกข้อมูล!D22</f>
        <v>0</v>
      </c>
      <c r="C22" s="78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12.75" customHeight="1">
      <c r="A23" s="87" t="s">
        <v>45</v>
      </c>
      <c r="B23" s="83">
        <f>กรอกข้อมูล!D23</f>
        <v>0</v>
      </c>
      <c r="C23" s="88" t="str">
        <f>IF(B23&lt;2.01,"ระดับคุณภาพน้อย",IF(B23&lt;3.01,"ระดับคุณภาพปานกลาง",IF(B23&lt;4.01,"ระดับคุณภาพดี",IF(B23&lt;=5,"ระดับคุณภาพดีมาก","-"))))</f>
        <v>ระดับคุณภาพน้อย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ht="12.75" customHeight="1">
      <c r="A24" s="84" t="s">
        <v>46</v>
      </c>
      <c r="B24" s="89">
        <f>กรอกข้อมูล!D24</f>
        <v>0</v>
      </c>
      <c r="C24" s="78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12.75" customHeight="1">
      <c r="A25" s="84" t="s">
        <v>48</v>
      </c>
      <c r="B25" s="89">
        <f>กรอกข้อมูล!D25</f>
        <v>0</v>
      </c>
      <c r="C25" s="89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12.75" customHeight="1">
      <c r="A26" s="87" t="s">
        <v>55</v>
      </c>
      <c r="B26" s="83" t="e">
        <f>กรอกข้อมูล!D29</f>
        <v>#DIV/0!</v>
      </c>
      <c r="C26" s="88" t="e">
        <f>IF(B26&lt;2.01,"ระดับคุณภาพน้อย",IF(B26&lt;3.01,"ระดับคุณภาพปานกลาง",IF(B26&lt;4.01,"ระดับคุณภาพดี",IF(B26&lt;=5,"ระดับคุณภาพดีมาก","-"))))</f>
        <v>#DIV/0!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2.75" customHeight="1">
      <c r="A27" s="90" t="s">
        <v>56</v>
      </c>
      <c r="B27" s="89">
        <f>กรอกข้อมูล!D30</f>
        <v>0</v>
      </c>
      <c r="C27" s="8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12.75" customHeight="1">
      <c r="A28" s="90" t="s">
        <v>57</v>
      </c>
      <c r="B28" s="89">
        <f>กรอกข้อมูล!D31</f>
        <v>0</v>
      </c>
      <c r="C28" s="8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12.75" customHeight="1">
      <c r="A29" s="90" t="s">
        <v>58</v>
      </c>
      <c r="B29" s="89">
        <f>กรอกข้อมูล!D32</f>
        <v>0</v>
      </c>
      <c r="C29" s="8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2.75" customHeight="1">
      <c r="A30" s="87" t="s">
        <v>59</v>
      </c>
      <c r="B30" s="83">
        <f>กรอกข้อมูล!D33</f>
        <v>0</v>
      </c>
      <c r="C30" s="88" t="str">
        <f>IF(B30&lt;2.01,"ระดับคุณภาพน้อย",IF(B30&lt;3.01,"ระดับคุณภาพปานกลาง",IF(B30&lt;4.01,"ระดับคุณภาพดี",IF(B30&lt;=5,"ระดับคุณภาพดีมาก","-"))))</f>
        <v>ระดับคุณภาพน้อย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12.75" customHeight="1">
      <c r="A31" s="90" t="s">
        <v>60</v>
      </c>
      <c r="B31" s="89">
        <f>กรอกข้อมูล!D34</f>
        <v>0</v>
      </c>
      <c r="C31" s="89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12.75" customHeight="1">
      <c r="A32" s="90" t="s">
        <v>61</v>
      </c>
      <c r="B32" s="89">
        <f>กรอกข้อมูล!D35</f>
        <v>0</v>
      </c>
      <c r="C32" s="89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12.75" customHeight="1">
      <c r="A33" s="90" t="s">
        <v>70</v>
      </c>
      <c r="B33" s="89">
        <f>กรอกข้อมูล!D44</f>
        <v>0</v>
      </c>
      <c r="C33" s="8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2.75" customHeight="1">
      <c r="A34" s="87" t="s">
        <v>71</v>
      </c>
      <c r="B34" s="83">
        <f>กรอกข้อมูล!D45</f>
        <v>0</v>
      </c>
      <c r="C34" s="88" t="str">
        <f>IF(B34&lt;2.01,"ระดับคุณภาพน้อย",IF(B34&lt;3.01,"ระดับคุณภาพปานกลาง",IF(B34&lt;4.01,"ระดับคุณภาพดี",IF(B34&lt;=5,"ระดับคุณภาพดีมาก","-"))))</f>
        <v>ระดับคุณภาพน้อย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2.75" customHeight="1">
      <c r="A35" s="84" t="s">
        <v>72</v>
      </c>
      <c r="B35" s="89">
        <f>กรอกข้อมูล!D46</f>
        <v>0</v>
      </c>
      <c r="C35" s="89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2.75" customHeight="1">
      <c r="A36" s="84" t="s">
        <v>73</v>
      </c>
      <c r="B36" s="89">
        <f>กรอกข้อมูล!D47</f>
        <v>0</v>
      </c>
      <c r="C36" s="89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2.75" customHeight="1">
      <c r="A37" s="84" t="s">
        <v>74</v>
      </c>
      <c r="B37" s="89">
        <f>กรอกข้อมูล!D48</f>
        <v>0</v>
      </c>
      <c r="C37" s="89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12.75" customHeight="1">
      <c r="A38" s="84" t="s">
        <v>75</v>
      </c>
      <c r="B38" s="89">
        <f>กรอกข้อมูล!D49</f>
        <v>0</v>
      </c>
      <c r="C38" s="89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2.75" customHeight="1">
      <c r="A39" s="87" t="s">
        <v>77</v>
      </c>
      <c r="B39" s="83">
        <f>กรอกข้อมูล!D50</f>
        <v>0</v>
      </c>
      <c r="C39" s="88" t="str">
        <f>IF(B39&lt;2.01,"ระดับคุณภาพน้อย",IF(B39&lt;3.01,"ระดับคุณภาพปานกลาง",IF(B39&lt;4.01,"ระดับคุณภาพดี",IF(B39&lt;=5,"ระดับคุณภาพดีมาก","-"))))</f>
        <v>ระดับคุณภาพน้อย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12.75" customHeight="1">
      <c r="A40" s="90" t="s">
        <v>78</v>
      </c>
      <c r="B40" s="89">
        <f>กรอกข้อมูล!D51</f>
        <v>0</v>
      </c>
      <c r="C40" s="8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12.75" customHeight="1">
      <c r="A41" s="65"/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2.75" customHeight="1">
      <c r="A42" s="65"/>
      <c r="B42" s="64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2.75" customHeight="1">
      <c r="A43" s="65"/>
      <c r="B43" s="64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2.75" customHeight="1">
      <c r="A44" s="65"/>
      <c r="B44" s="64"/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2.75" customHeight="1">
      <c r="A45" s="65"/>
      <c r="B45" s="64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2.75" customHeight="1">
      <c r="A46" s="65"/>
      <c r="B46" s="64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2.75" customHeight="1">
      <c r="A47" s="65"/>
      <c r="B47" s="64"/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2.75" customHeight="1">
      <c r="A48" s="65"/>
      <c r="B48" s="64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2.75" customHeight="1">
      <c r="A49" s="65"/>
      <c r="B49" s="64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2.75" customHeight="1">
      <c r="A50" s="65"/>
      <c r="B50" s="64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2.75" customHeight="1">
      <c r="A51" s="65"/>
      <c r="B51" s="64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2.75" customHeight="1">
      <c r="A52" s="65"/>
      <c r="B52" s="64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2.75" customHeight="1">
      <c r="A53" s="65"/>
      <c r="B53" s="64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2.75" customHeight="1">
      <c r="A54" s="65"/>
      <c r="B54" s="64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2.75" customHeight="1">
      <c r="A55" s="65"/>
      <c r="B55" s="64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2.75" customHeight="1">
      <c r="A56" s="65"/>
      <c r="B56" s="64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12.75" customHeight="1">
      <c r="A57" s="65"/>
      <c r="B57" s="64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2.75" customHeight="1">
      <c r="A58" s="65"/>
      <c r="B58" s="64"/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2.75" customHeight="1">
      <c r="A59" s="65"/>
      <c r="B59" s="64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2.75" customHeight="1">
      <c r="A60" s="65"/>
      <c r="B60" s="64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2.75" customHeight="1">
      <c r="A61" s="65"/>
      <c r="B61" s="64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2.75" customHeight="1">
      <c r="A62" s="65"/>
      <c r="B62" s="64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2.75" customHeight="1">
      <c r="A63" s="65"/>
      <c r="B63" s="64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12.75" customHeight="1">
      <c r="A64" s="65"/>
      <c r="B64" s="64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12.75" customHeight="1">
      <c r="A65" s="65"/>
      <c r="B65" s="64"/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12.75" customHeight="1">
      <c r="A66" s="65"/>
      <c r="B66" s="64"/>
      <c r="C66" s="64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2.75" customHeight="1">
      <c r="A67" s="65"/>
      <c r="B67" s="64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2.75" customHeight="1">
      <c r="A68" s="65"/>
      <c r="B68" s="64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2.75" customHeight="1">
      <c r="A69" s="65"/>
      <c r="B69" s="64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2.75" customHeight="1">
      <c r="A70" s="65"/>
      <c r="B70" s="64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2.75" customHeight="1">
      <c r="A71" s="65"/>
      <c r="B71" s="64"/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12.75" customHeight="1">
      <c r="A72" s="65"/>
      <c r="B72" s="64"/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2.75" customHeight="1">
      <c r="A73" s="65"/>
      <c r="B73" s="64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2.75" customHeight="1">
      <c r="A74" s="65"/>
      <c r="B74" s="64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2.75" customHeight="1">
      <c r="A75" s="65"/>
      <c r="B75" s="64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12.75" customHeight="1">
      <c r="A76" s="65"/>
      <c r="B76" s="64"/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12.75" customHeight="1">
      <c r="A77" s="65"/>
      <c r="B77" s="64"/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2.75" customHeight="1">
      <c r="A78" s="65"/>
      <c r="B78" s="64"/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12.75" customHeight="1">
      <c r="A79" s="65"/>
      <c r="B79" s="64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12.75" customHeight="1">
      <c r="A80" s="65"/>
      <c r="B80" s="64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12.75" customHeight="1">
      <c r="A81" s="65"/>
      <c r="B81" s="64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2.75" customHeight="1">
      <c r="A82" s="65"/>
      <c r="B82" s="64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2.75" customHeight="1">
      <c r="A83" s="65"/>
      <c r="B83" s="64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2.75" customHeight="1">
      <c r="A84" s="65"/>
      <c r="B84" s="64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12.75" customHeight="1">
      <c r="A85" s="65"/>
      <c r="B85" s="64"/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12.75" customHeight="1">
      <c r="A86" s="65"/>
      <c r="B86" s="64"/>
      <c r="C86" s="64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2.75" customHeight="1">
      <c r="A87" s="65"/>
      <c r="B87" s="64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12.75" customHeight="1">
      <c r="A88" s="65"/>
      <c r="B88" s="64"/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12.75" customHeight="1">
      <c r="A89" s="65"/>
      <c r="B89" s="64"/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12.75" customHeight="1">
      <c r="A90" s="65"/>
      <c r="B90" s="64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12.75" customHeight="1">
      <c r="A91" s="65"/>
      <c r="B91" s="64"/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12.75" customHeight="1">
      <c r="A92" s="65"/>
      <c r="B92" s="64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12.75" customHeight="1">
      <c r="A93" s="65"/>
      <c r="B93" s="64"/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12.75" customHeight="1">
      <c r="A94" s="65"/>
      <c r="B94" s="64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12.75" customHeight="1">
      <c r="A95" s="65"/>
      <c r="B95" s="64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12.75" customHeight="1">
      <c r="A96" s="65"/>
      <c r="B96" s="64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12.75" customHeight="1">
      <c r="A97" s="65"/>
      <c r="B97" s="64"/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12.75" customHeight="1">
      <c r="A98" s="65"/>
      <c r="B98" s="64"/>
      <c r="C98" s="64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12.75" customHeight="1">
      <c r="A99" s="65"/>
      <c r="B99" s="64"/>
      <c r="C99" s="64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12.75" customHeight="1">
      <c r="A100" s="65"/>
      <c r="B100" s="64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12.75" customHeight="1">
      <c r="A101" s="65"/>
      <c r="B101" s="64"/>
      <c r="C101" s="64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12.75" customHeight="1">
      <c r="A102" s="65"/>
      <c r="B102" s="64"/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12.75" customHeight="1">
      <c r="A103" s="65"/>
      <c r="B103" s="64"/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12.75" customHeight="1">
      <c r="A104" s="65"/>
      <c r="B104" s="64"/>
      <c r="C104" s="6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12.75" customHeight="1">
      <c r="A105" s="65"/>
      <c r="B105" s="64"/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12.75" customHeight="1">
      <c r="A106" s="65"/>
      <c r="B106" s="64"/>
      <c r="C106" s="64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6" ht="12.75" customHeight="1">
      <c r="A107" s="65"/>
      <c r="B107" s="64"/>
      <c r="C107" s="64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12.75" customHeight="1">
      <c r="A108" s="65"/>
      <c r="B108" s="64"/>
      <c r="C108" s="64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12.75" customHeight="1">
      <c r="A109" s="65"/>
      <c r="B109" s="64"/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12.75" customHeight="1">
      <c r="A110" s="65"/>
      <c r="B110" s="64"/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12.75" customHeight="1">
      <c r="A111" s="65"/>
      <c r="B111" s="64"/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12.75" customHeight="1">
      <c r="A112" s="65"/>
      <c r="B112" s="64"/>
      <c r="C112" s="64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26" ht="12.75" customHeight="1">
      <c r="A113" s="65"/>
      <c r="B113" s="64"/>
      <c r="C113" s="64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26" ht="12.75" customHeight="1">
      <c r="A114" s="65"/>
      <c r="B114" s="64"/>
      <c r="C114" s="6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26" ht="12.75" customHeight="1">
      <c r="A115" s="65"/>
      <c r="B115" s="64"/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26" ht="12.75" customHeight="1">
      <c r="A116" s="65"/>
      <c r="B116" s="64"/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26" ht="12.75" customHeight="1">
      <c r="A117" s="65"/>
      <c r="B117" s="64"/>
      <c r="C117" s="64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26" ht="12.75" customHeight="1">
      <c r="A118" s="65"/>
      <c r="B118" s="64"/>
      <c r="C118" s="64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26" ht="12.75" customHeight="1">
      <c r="A119" s="65"/>
      <c r="B119" s="64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spans="1:26" ht="12.75" customHeight="1">
      <c r="A120" s="65"/>
      <c r="B120" s="64"/>
      <c r="C120" s="64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spans="1:26" ht="12.75" customHeight="1">
      <c r="A121" s="65"/>
      <c r="B121" s="64"/>
      <c r="C121" s="64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spans="1:26" ht="12.75" customHeight="1">
      <c r="A122" s="65"/>
      <c r="B122" s="64"/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spans="1:26" ht="12.75" customHeight="1">
      <c r="A123" s="65"/>
      <c r="B123" s="64"/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1:26" ht="12.75" customHeight="1">
      <c r="A124" s="65"/>
      <c r="B124" s="64"/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spans="1:26" ht="12.75" customHeight="1">
      <c r="A125" s="65"/>
      <c r="B125" s="64"/>
      <c r="C125" s="6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spans="1:26" ht="12.75" customHeight="1">
      <c r="A126" s="65"/>
      <c r="B126" s="64"/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spans="1:26" ht="12.75" customHeight="1">
      <c r="A127" s="65"/>
      <c r="B127" s="64"/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spans="1:26" ht="12.75" customHeight="1">
      <c r="A128" s="65"/>
      <c r="B128" s="64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spans="1:26" ht="12.75" customHeight="1">
      <c r="A129" s="65"/>
      <c r="B129" s="64"/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spans="1:26" ht="12.75" customHeight="1">
      <c r="A130" s="65"/>
      <c r="B130" s="64"/>
      <c r="C130" s="64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spans="1:26" ht="12.75" customHeight="1">
      <c r="A131" s="65"/>
      <c r="B131" s="64"/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spans="1:26" ht="12.75" customHeight="1">
      <c r="A132" s="65"/>
      <c r="B132" s="64"/>
      <c r="C132" s="64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spans="1:26" ht="12.75" customHeight="1">
      <c r="A133" s="65"/>
      <c r="B133" s="64"/>
      <c r="C133" s="64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spans="1:26" ht="12.75" customHeight="1">
      <c r="A134" s="65"/>
      <c r="B134" s="64"/>
      <c r="C134" s="64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spans="1:26" ht="12.75" customHeight="1">
      <c r="A135" s="65"/>
      <c r="B135" s="64"/>
      <c r="C135" s="64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spans="1:26" ht="12.75" customHeight="1">
      <c r="A136" s="65"/>
      <c r="B136" s="64"/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spans="1:26" ht="12.75" customHeight="1">
      <c r="A137" s="65"/>
      <c r="B137" s="64"/>
      <c r="C137" s="64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spans="1:26" ht="12.75" customHeight="1">
      <c r="A138" s="65"/>
      <c r="B138" s="64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spans="1:26" ht="12.75" customHeight="1">
      <c r="A139" s="65"/>
      <c r="B139" s="64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spans="1:26" ht="12.75" customHeight="1">
      <c r="A140" s="65"/>
      <c r="B140" s="64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spans="1:26" ht="12.75" customHeight="1">
      <c r="A141" s="65"/>
      <c r="B141" s="64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spans="1:26" ht="12.75" customHeight="1">
      <c r="A142" s="65"/>
      <c r="B142" s="64"/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spans="1:26" ht="12.75" customHeight="1">
      <c r="A143" s="65"/>
      <c r="B143" s="64"/>
      <c r="C143" s="64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spans="1:26" ht="12.75" customHeight="1">
      <c r="A144" s="65"/>
      <c r="B144" s="64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spans="1:26" ht="12.75" customHeight="1">
      <c r="A145" s="65"/>
      <c r="B145" s="64"/>
      <c r="C145" s="64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spans="1:26" ht="12.75" customHeight="1">
      <c r="A146" s="65"/>
      <c r="B146" s="64"/>
      <c r="C146" s="64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spans="1:26" ht="12.75" customHeight="1">
      <c r="A147" s="65"/>
      <c r="B147" s="64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spans="1:26" ht="12.75" customHeight="1">
      <c r="A148" s="65"/>
      <c r="B148" s="64"/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spans="1:26" ht="12.75" customHeight="1">
      <c r="A149" s="65"/>
      <c r="B149" s="64"/>
      <c r="C149" s="64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spans="1:26" ht="12.75" customHeight="1">
      <c r="A150" s="65"/>
      <c r="B150" s="64"/>
      <c r="C150" s="64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spans="1:26" ht="12.75" customHeight="1">
      <c r="A151" s="65"/>
      <c r="B151" s="64"/>
      <c r="C151" s="64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spans="1:26" ht="12.75" customHeight="1">
      <c r="A152" s="65"/>
      <c r="B152" s="64"/>
      <c r="C152" s="64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spans="1:26" ht="12.75" customHeight="1">
      <c r="A153" s="65"/>
      <c r="B153" s="64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spans="1:26" ht="12.75" customHeight="1">
      <c r="A154" s="65"/>
      <c r="B154" s="64"/>
      <c r="C154" s="64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spans="1:26" ht="12.75" customHeight="1">
      <c r="A155" s="65"/>
      <c r="B155" s="64"/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spans="1:26" ht="12.75" customHeight="1">
      <c r="A156" s="65"/>
      <c r="B156" s="64"/>
      <c r="C156" s="64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spans="1:26" ht="12.75" customHeight="1">
      <c r="A157" s="65"/>
      <c r="B157" s="64"/>
      <c r="C157" s="64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spans="1:26" ht="12.75" customHeight="1">
      <c r="A158" s="65"/>
      <c r="B158" s="64"/>
      <c r="C158" s="64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spans="1:26" ht="12.75" customHeight="1">
      <c r="A159" s="65"/>
      <c r="B159" s="64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spans="1:26" ht="12.75" customHeight="1">
      <c r="A160" s="65"/>
      <c r="B160" s="64"/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spans="1:26" ht="12.75" customHeight="1">
      <c r="A161" s="65"/>
      <c r="B161" s="64"/>
      <c r="C161" s="64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spans="1:26" ht="12.75" customHeight="1">
      <c r="A162" s="65"/>
      <c r="B162" s="64"/>
      <c r="C162" s="64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spans="1:26" ht="12.75" customHeight="1">
      <c r="A163" s="65"/>
      <c r="B163" s="64"/>
      <c r="C163" s="64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spans="1:26" ht="12.75" customHeight="1">
      <c r="A164" s="65"/>
      <c r="B164" s="64"/>
      <c r="C164" s="64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spans="1:26" ht="12.75" customHeight="1">
      <c r="A165" s="65"/>
      <c r="B165" s="64"/>
      <c r="C165" s="64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spans="1:26" ht="12.75" customHeight="1">
      <c r="A166" s="65"/>
      <c r="B166" s="64"/>
      <c r="C166" s="64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ht="12.75" customHeight="1">
      <c r="A167" s="65"/>
      <c r="B167" s="64"/>
      <c r="C167" s="64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spans="1:26" ht="12.75" customHeight="1">
      <c r="A168" s="65"/>
      <c r="B168" s="64"/>
      <c r="C168" s="64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1:26" ht="12.75" customHeight="1">
      <c r="A169" s="65"/>
      <c r="B169" s="64"/>
      <c r="C169" s="64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spans="1:26" ht="12.75" customHeight="1">
      <c r="A170" s="65"/>
      <c r="B170" s="64"/>
      <c r="C170" s="64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spans="1:26" ht="12.75" customHeight="1">
      <c r="A171" s="65"/>
      <c r="B171" s="64"/>
      <c r="C171" s="64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ht="12.75" customHeight="1">
      <c r="A172" s="65"/>
      <c r="B172" s="64"/>
      <c r="C172" s="64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spans="1:26" ht="12.75" customHeight="1">
      <c r="A173" s="65"/>
      <c r="B173" s="64"/>
      <c r="C173" s="64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spans="1:26" ht="12.75" customHeight="1">
      <c r="A174" s="65"/>
      <c r="B174" s="64"/>
      <c r="C174" s="64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ht="12.75" customHeight="1">
      <c r="A175" s="65"/>
      <c r="B175" s="64"/>
      <c r="C175" s="64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spans="1:26" ht="12.75" customHeight="1">
      <c r="A176" s="65"/>
      <c r="B176" s="64"/>
      <c r="C176" s="64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spans="1:26" ht="12.75" customHeight="1">
      <c r="A177" s="65"/>
      <c r="B177" s="64"/>
      <c r="C177" s="6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spans="1:26" ht="12.75" customHeight="1">
      <c r="A178" s="65"/>
      <c r="B178" s="64"/>
      <c r="C178" s="64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spans="1:26" ht="12.75" customHeight="1">
      <c r="A179" s="65"/>
      <c r="B179" s="64"/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spans="1:26" ht="12.75" customHeight="1">
      <c r="A180" s="65"/>
      <c r="B180" s="64"/>
      <c r="C180" s="64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spans="1:26" ht="12.75" customHeight="1">
      <c r="A181" s="65"/>
      <c r="B181" s="64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spans="1:26" ht="12.75" customHeight="1">
      <c r="A182" s="65"/>
      <c r="B182" s="64"/>
      <c r="C182" s="64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spans="1:26" ht="12.75" customHeight="1">
      <c r="A183" s="65"/>
      <c r="B183" s="64"/>
      <c r="C183" s="64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spans="1:26" ht="12.75" customHeight="1">
      <c r="A184" s="65"/>
      <c r="B184" s="64"/>
      <c r="C184" s="64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spans="1:26" ht="12.75" customHeight="1">
      <c r="A185" s="65"/>
      <c r="B185" s="64"/>
      <c r="C185" s="64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spans="1:26" ht="12.75" customHeight="1">
      <c r="A186" s="65"/>
      <c r="B186" s="64"/>
      <c r="C186" s="64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spans="1:26" ht="12.75" customHeight="1">
      <c r="A187" s="65"/>
      <c r="B187" s="64"/>
      <c r="C187" s="64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spans="1:26" ht="12.75" customHeight="1">
      <c r="A188" s="65"/>
      <c r="B188" s="64"/>
      <c r="C188" s="64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spans="1:26" ht="12.75" customHeight="1">
      <c r="A189" s="65"/>
      <c r="B189" s="64"/>
      <c r="C189" s="64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spans="1:26" ht="12.75" customHeight="1">
      <c r="A190" s="65"/>
      <c r="B190" s="64"/>
      <c r="C190" s="64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spans="1:26" ht="12.75" customHeight="1">
      <c r="A191" s="65"/>
      <c r="B191" s="64"/>
      <c r="C191" s="64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spans="1:26" ht="12.75" customHeight="1">
      <c r="A192" s="65"/>
      <c r="B192" s="64"/>
      <c r="C192" s="64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spans="1:26" ht="12.75" customHeight="1">
      <c r="A193" s="65"/>
      <c r="B193" s="64"/>
      <c r="C193" s="64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spans="1:26" ht="12.75" customHeight="1">
      <c r="A194" s="65"/>
      <c r="B194" s="64"/>
      <c r="C194" s="64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spans="1:26" ht="12.75" customHeight="1">
      <c r="A195" s="65"/>
      <c r="B195" s="64"/>
      <c r="C195" s="64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spans="1:26" ht="12.75" customHeight="1">
      <c r="A196" s="65"/>
      <c r="B196" s="64"/>
      <c r="C196" s="64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spans="1:26" ht="12.75" customHeight="1">
      <c r="A197" s="65"/>
      <c r="B197" s="64"/>
      <c r="C197" s="64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spans="1:26" ht="12.75" customHeight="1">
      <c r="A198" s="65"/>
      <c r="B198" s="64"/>
      <c r="C198" s="64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spans="1:26" ht="12.75" customHeight="1">
      <c r="A199" s="65"/>
      <c r="B199" s="64"/>
      <c r="C199" s="64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spans="1:26" ht="12.75" customHeight="1">
      <c r="A200" s="65"/>
      <c r="B200" s="64"/>
      <c r="C200" s="64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spans="1:26" ht="12.75" customHeight="1">
      <c r="A201" s="65"/>
      <c r="B201" s="64"/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spans="1:26" ht="12.75" customHeight="1">
      <c r="A202" s="65"/>
      <c r="B202" s="64"/>
      <c r="C202" s="64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spans="1:26" ht="12.75" customHeight="1">
      <c r="A203" s="65"/>
      <c r="B203" s="64"/>
      <c r="C203" s="64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spans="1:26" ht="12.75" customHeight="1">
      <c r="A204" s="65"/>
      <c r="B204" s="64"/>
      <c r="C204" s="64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spans="1:26" ht="12.75" customHeight="1">
      <c r="A205" s="65"/>
      <c r="B205" s="64"/>
      <c r="C205" s="64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spans="1:26" ht="12.75" customHeight="1">
      <c r="A206" s="65"/>
      <c r="B206" s="64"/>
      <c r="C206" s="64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spans="1:26" ht="12.75" customHeight="1">
      <c r="A207" s="65"/>
      <c r="B207" s="64"/>
      <c r="C207" s="64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spans="1:26" ht="12.75" customHeight="1">
      <c r="A208" s="65"/>
      <c r="B208" s="64"/>
      <c r="C208" s="64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spans="1:26" ht="12.75" customHeight="1">
      <c r="A209" s="65"/>
      <c r="B209" s="64"/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spans="1:26" ht="12.75" customHeight="1">
      <c r="A210" s="65"/>
      <c r="B210" s="64"/>
      <c r="C210" s="64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spans="1:26" ht="12.75" customHeight="1">
      <c r="A211" s="65"/>
      <c r="B211" s="64"/>
      <c r="C211" s="64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spans="1:26" ht="12.75" customHeight="1">
      <c r="A212" s="65"/>
      <c r="B212" s="64"/>
      <c r="C212" s="64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spans="1:26" ht="12.75" customHeight="1">
      <c r="A213" s="65"/>
      <c r="B213" s="64"/>
      <c r="C213" s="64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spans="1:26" ht="12.75" customHeight="1">
      <c r="A214" s="65"/>
      <c r="B214" s="64"/>
      <c r="C214" s="6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spans="1:26" ht="12.75" customHeight="1">
      <c r="A215" s="65"/>
      <c r="B215" s="64"/>
      <c r="C215" s="6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spans="1:26" ht="12.75" customHeight="1">
      <c r="A216" s="65"/>
      <c r="B216" s="64"/>
      <c r="C216" s="64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spans="1:26" ht="12.75" customHeight="1">
      <c r="A217" s="65"/>
      <c r="B217" s="64"/>
      <c r="C217" s="64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spans="1:26" ht="12.75" customHeight="1">
      <c r="A218" s="65"/>
      <c r="B218" s="64"/>
      <c r="C218" s="64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spans="1:26" ht="12.75" customHeight="1">
      <c r="A219" s="65"/>
      <c r="B219" s="64"/>
      <c r="C219" s="64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spans="1:26" ht="12.75" customHeight="1">
      <c r="A220" s="65"/>
      <c r="B220" s="64"/>
      <c r="C220" s="64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spans="1:26" ht="12.75" customHeight="1">
      <c r="A221" s="65"/>
      <c r="B221" s="64"/>
      <c r="C221" s="64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spans="1:26" ht="12.75" customHeight="1">
      <c r="A222" s="65"/>
      <c r="B222" s="64"/>
      <c r="C222" s="64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ht="12.75" customHeight="1">
      <c r="A223" s="65"/>
      <c r="B223" s="64"/>
      <c r="C223" s="64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spans="1:26" ht="12.75" customHeight="1">
      <c r="A224" s="65"/>
      <c r="B224" s="64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spans="1:26" ht="12.75" customHeight="1">
      <c r="A225" s="65"/>
      <c r="B225" s="64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spans="1:26" ht="12.75" customHeight="1">
      <c r="A226" s="65"/>
      <c r="B226" s="64"/>
      <c r="C226" s="64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spans="1:26" ht="12.75" customHeight="1">
      <c r="A227" s="65"/>
      <c r="B227" s="64"/>
      <c r="C227" s="64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spans="1:26" ht="12.75" customHeight="1">
      <c r="A228" s="65"/>
      <c r="B228" s="64"/>
      <c r="C228" s="64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spans="1:26" ht="12.75" customHeight="1">
      <c r="A229" s="65"/>
      <c r="B229" s="64"/>
      <c r="C229" s="64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ht="12.75" customHeight="1">
      <c r="A230" s="65"/>
      <c r="B230" s="64"/>
      <c r="C230" s="64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2.75" customHeight="1">
      <c r="A231" s="65"/>
      <c r="B231" s="64"/>
      <c r="C231" s="64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2.75" customHeight="1">
      <c r="A232" s="65"/>
      <c r="B232" s="64"/>
      <c r="C232" s="64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spans="1:26" ht="12.75" customHeight="1">
      <c r="A233" s="65"/>
      <c r="B233" s="64"/>
      <c r="C233" s="64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spans="1:26" ht="12.75" customHeight="1">
      <c r="A234" s="65"/>
      <c r="B234" s="64"/>
      <c r="C234" s="64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spans="1:26" ht="12.75" customHeight="1">
      <c r="A235" s="65"/>
      <c r="B235" s="64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spans="1:26" ht="12.75" customHeight="1">
      <c r="A236" s="65"/>
      <c r="B236" s="64"/>
      <c r="C236" s="64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spans="1:26" ht="12.75" customHeight="1">
      <c r="A237" s="65"/>
      <c r="B237" s="64"/>
      <c r="C237" s="64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spans="1:26" ht="12.75" customHeight="1">
      <c r="A238" s="65"/>
      <c r="B238" s="64"/>
      <c r="C238" s="64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spans="1:26" ht="12.75" customHeight="1">
      <c r="A239" s="65"/>
      <c r="B239" s="64"/>
      <c r="C239" s="64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spans="1:26" ht="12.75" customHeight="1">
      <c r="A240" s="65"/>
      <c r="B240" s="64"/>
      <c r="C240" s="64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3:D4"/>
    <mergeCell ref="E3:H3"/>
    <mergeCell ref="I3:I4"/>
    <mergeCell ref="E5:H5"/>
  </mergeCells>
  <pageMargins left="0.19" right="0.26" top="0.32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กรอกข้อมูล</vt:lpstr>
      <vt:lpstr>รายงานผล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Pro</dc:creator>
  <cp:lastModifiedBy>User</cp:lastModifiedBy>
  <cp:lastPrinted>2023-01-18T06:39:41Z</cp:lastPrinted>
  <dcterms:created xsi:type="dcterms:W3CDTF">2022-08-24T22:43:19Z</dcterms:created>
  <dcterms:modified xsi:type="dcterms:W3CDTF">2023-01-20T05:43:17Z</dcterms:modified>
</cp:coreProperties>
</file>